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99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АнализКл!$A$7:$J$27</definedName>
    <definedName name="_xlnm.Print_Area" localSheetId="3">АнализОО!$A$7:$K$27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B12" i="26"/>
  <c r="B13" i="26"/>
  <c r="B14" i="26"/>
  <c r="B15" i="26"/>
  <c r="B16" i="26"/>
  <c r="B17" i="26"/>
  <c r="B18" i="26"/>
  <c r="B19" i="26"/>
  <c r="B20" i="26"/>
  <c r="B11" i="26"/>
  <c r="D5" i="26" l="1"/>
  <c r="E5" i="26"/>
  <c r="F5" i="26"/>
  <c r="G5" i="26"/>
  <c r="H5" i="26"/>
  <c r="I5" i="26"/>
  <c r="J5" i="26"/>
  <c r="K5" i="26"/>
  <c r="L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I18" i="26"/>
  <c r="I20" i="26"/>
  <c r="I18" i="25"/>
  <c r="H18" i="25" s="1"/>
  <c r="I19" i="25"/>
  <c r="H19" i="25" s="1"/>
  <c r="I20" i="25"/>
  <c r="H20" i="25" s="1"/>
  <c r="I14" i="26" l="1"/>
  <c r="I16" i="26"/>
  <c r="I19" i="26"/>
  <c r="I17" i="26"/>
  <c r="I13" i="26"/>
  <c r="I12" i="26"/>
  <c r="I15" i="26"/>
  <c r="H20" i="26" l="1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20" i="25"/>
  <c r="J19" i="25"/>
  <c r="J18" i="25"/>
  <c r="J12" i="26"/>
  <c r="J14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26" i="26"/>
  <c r="B25" i="26"/>
  <c r="B24" i="26"/>
  <c r="B23" i="26"/>
  <c r="B24" i="25"/>
  <c r="B25" i="25"/>
  <c r="B26" i="25"/>
  <c r="B23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<sst xmlns="http://schemas.openxmlformats.org/spreadsheetml/2006/main" count="193" uniqueCount="112">
  <si>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</si>
  <si>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</si>
  <si>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</si>
  <si>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</si>
  <si>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</si>
  <si>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</si>
  <si>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</si>
  <si>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</si>
  <si>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</si>
  <si>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</si>
  <si>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</si>
  <si>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</si>
  <si>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</si>
  <si>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</si>
  <si>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</si>
  <si>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</si>
  <si>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</si>
  <si>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</si>
  <si>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</si>
  <si>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</si>
  <si>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</si>
  <si>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</si>
  <si>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</si>
  <si>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</si>
  <si>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</si>
  <si>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</si>
  <si>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</si>
  <si>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</si>
  <si>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</si>
  <si>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</si>
  <si>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</si>
  <si>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</si>
  <si>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</si>
  <si>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</si>
  <si>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</si>
  <si>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</si>
  <si>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</si>
  <si>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</si>
  <si>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</si>
  <si>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</si>
  <si>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</si>
  <si>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</si>
  <si>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</si>
  <si>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</si>
  <si>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</si>
  <si>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</si>
  <si>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</si>
  <si>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</si>
  <si>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</si>
  <si>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</si>
  <si>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</si>
  <si>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</si>
  <si>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</si>
  <si>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</si>
  <si>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</si>
  <si>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</si>
  <si>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</si>
  <si>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</si>
  <si>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</si>
  <si>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</si>
  <si>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</si>
  <si>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</si>
  <si>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</si>
  <si>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</si>
  <si>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</si>
  <si>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</si>
  <si>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</si>
  <si>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</si>
  <si>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</si>
  <si>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</si>
  <si>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</si>
  <si>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</si>
  <si>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</si>
  <si>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</si>
  <si>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</si>
  <si>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</si>
  <si>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</si>
  <si>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</si>
  <si>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</si>
  <si>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</si>
  <si>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</si>
  <si>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</si>
  <si>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</si>
  <si>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</si>
  <si>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</si>
  <si>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Логические значения, операции, выражения</t>
  </si>
  <si>
    <t>1.3.3</t>
  </si>
  <si>
    <t>2.1</t>
  </si>
  <si>
    <t>Б</t>
  </si>
  <si>
    <t>Файлы и файловая система.</t>
  </si>
  <si>
    <t>2.1.2</t>
  </si>
  <si>
    <t>1.5</t>
  </si>
  <si>
    <t>Кодирование и декодирование информации</t>
  </si>
  <si>
    <t>1.2.2</t>
  </si>
  <si>
    <t>Представление о программировании</t>
  </si>
  <si>
    <t>1.3.1</t>
  </si>
  <si>
    <t>2.3</t>
  </si>
  <si>
    <t>Диаграммы, планы, карты</t>
  </si>
  <si>
    <t>2.5.2/1.1.2</t>
  </si>
  <si>
    <t>2.4.2</t>
  </si>
  <si>
    <t>Базы данных. Поиск данных в готовой базе.</t>
  </si>
  <si>
    <t>2.3.2</t>
  </si>
  <si>
    <t>2.5</t>
  </si>
  <si>
    <t>Представление формульной зависимости в графическом виде</t>
  </si>
  <si>
    <t>2.6.3</t>
  </si>
  <si>
    <t>П</t>
  </si>
  <si>
    <t>Алгоритм, свойства алгоритмов, способы записи алгоритмов. Алгоритмические конструкции.</t>
  </si>
  <si>
    <t>1.3.1/1.3.2</t>
  </si>
  <si>
    <t>Алгоритмические конструкции.</t>
  </si>
  <si>
    <t>Искать информацию с применением правил поиска (построения запросов) в базах данных, компьютерных сетях,</t>
  </si>
  <si>
    <t>2.4.1</t>
  </si>
  <si>
    <t>КДР по информатике 18.01.2018 г. (9 кл.)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</si>
</sst>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O27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5" width="6.140625" customWidth="1"/>
  </cols>
  <sheetData>
    <row r="2" spans="2:15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</row>
    <row r="4" spans="2:15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2:15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2:15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2:15" x14ac:dyDescent="0.25">
      <c r="C7" s="55" t="s">
        <v>111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5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5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5" ht="31.5" x14ac:dyDescent="0.25">
      <c r="B11" s="65">
        <v>1</v>
      </c>
      <c r="C11" s="87" t="s">
        <v>85</v>
      </c>
      <c r="D11" s="82" t="s">
        <v>86</v>
      </c>
      <c r="E11" s="88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0" si="0">IF(I11="",$F$9,IF(I11&gt;=$A$27,$C$27,IF(I11&gt;=$A$26,$C$26,IF(I11&gt;=$A$25,$C$25,IF(I11&gt;=$A$24,$C$24,$C$23)))))</f>
        <v>Введите уровень успешности каждого задания</v>
      </c>
    </row>
    <row r="12" spans="2:15" ht="15.75" x14ac:dyDescent="0.25">
      <c r="B12" s="65">
        <v>2</v>
      </c>
      <c r="C12" s="87" t="s">
        <v>89</v>
      </c>
      <c r="D12" s="82" t="s">
        <v>90</v>
      </c>
      <c r="E12" s="88" t="s">
        <v>91</v>
      </c>
      <c r="F12" s="78" t="s">
        <v>88</v>
      </c>
      <c r="G12" s="66">
        <v>1</v>
      </c>
      <c r="H12" s="83" t="str">
        <f t="shared" ref="H12:H20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5" ht="31.5" x14ac:dyDescent="0.25">
      <c r="B13" s="65">
        <v>3</v>
      </c>
      <c r="C13" s="86" t="s">
        <v>92</v>
      </c>
      <c r="D13" s="82" t="s">
        <v>93</v>
      </c>
      <c r="E13" s="88" t="s">
        <v>87</v>
      </c>
      <c r="F13" s="78" t="s">
        <v>88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5" ht="15.75" x14ac:dyDescent="0.25">
      <c r="B14" s="65">
        <v>4</v>
      </c>
      <c r="C14" s="86" t="s">
        <v>94</v>
      </c>
      <c r="D14" s="82" t="s">
        <v>95</v>
      </c>
      <c r="E14" s="88" t="s">
        <v>96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5" ht="15.75" x14ac:dyDescent="0.25">
      <c r="B15" s="65">
        <v>5</v>
      </c>
      <c r="C15" s="86" t="s">
        <v>97</v>
      </c>
      <c r="D15" s="82" t="s">
        <v>98</v>
      </c>
      <c r="E15" s="88" t="s">
        <v>99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5" ht="31.5" x14ac:dyDescent="0.25">
      <c r="B16" s="65">
        <v>6</v>
      </c>
      <c r="C16" s="86" t="s">
        <v>100</v>
      </c>
      <c r="D16" s="82" t="s">
        <v>101</v>
      </c>
      <c r="E16" s="88" t="s">
        <v>102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6" t="s">
        <v>103</v>
      </c>
      <c r="D17" s="82" t="s">
        <v>104</v>
      </c>
      <c r="E17" s="88" t="s">
        <v>99</v>
      </c>
      <c r="F17" s="78" t="s">
        <v>105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47.25" x14ac:dyDescent="0.25">
      <c r="B18" s="65">
        <v>8</v>
      </c>
      <c r="C18" s="86" t="s">
        <v>106</v>
      </c>
      <c r="D18" s="82" t="s">
        <v>107</v>
      </c>
      <c r="E18" s="88" t="s">
        <v>87</v>
      </c>
      <c r="F18" s="78" t="s">
        <v>105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15.75" x14ac:dyDescent="0.25">
      <c r="B19" s="65">
        <v>9</v>
      </c>
      <c r="C19" s="86" t="s">
        <v>108</v>
      </c>
      <c r="D19" s="82" t="s">
        <v>107</v>
      </c>
      <c r="E19" s="88" t="s">
        <v>96</v>
      </c>
      <c r="F19" s="78" t="s">
        <v>105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47.25" x14ac:dyDescent="0.25">
      <c r="B20" s="65">
        <v>10</v>
      </c>
      <c r="C20" s="86" t="s">
        <v>109</v>
      </c>
      <c r="D20" s="82" t="s">
        <v>102</v>
      </c>
      <c r="E20" s="88" t="s">
        <v>110</v>
      </c>
      <c r="F20" s="78" t="s">
        <v>105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2" spans="1:10" ht="15.75" x14ac:dyDescent="0.25">
      <c r="A22" t="s">
        <v>79</v>
      </c>
      <c r="B22" t="s">
        <v>78</v>
      </c>
      <c r="C22" s="57" t="s">
        <v>68</v>
      </c>
    </row>
    <row r="23" spans="1:10" ht="15.75" x14ac:dyDescent="0.25">
      <c r="A23" s="56">
        <v>0</v>
      </c>
      <c r="B23" s="56">
        <f>A24-0.01</f>
        <v>0.28999999999999998</v>
      </c>
      <c r="C23" s="58" t="s">
        <v>69</v>
      </c>
    </row>
    <row r="24" spans="1:10" ht="15.75" x14ac:dyDescent="0.25">
      <c r="A24" s="56">
        <v>0.3</v>
      </c>
      <c r="B24" s="56">
        <f t="shared" ref="B24:B26" si="2">A25-0.01</f>
        <v>0.49</v>
      </c>
      <c r="C24" s="58" t="s">
        <v>70</v>
      </c>
    </row>
    <row r="25" spans="1:10" ht="15.75" x14ac:dyDescent="0.25">
      <c r="A25" s="56">
        <v>0.5</v>
      </c>
      <c r="B25" s="56">
        <f t="shared" si="2"/>
        <v>0.69</v>
      </c>
      <c r="C25" s="58" t="s">
        <v>84</v>
      </c>
    </row>
    <row r="26" spans="1:10" ht="15.75" x14ac:dyDescent="0.25">
      <c r="A26" s="56">
        <v>0.7</v>
      </c>
      <c r="B26" s="56">
        <f t="shared" si="2"/>
        <v>0.89</v>
      </c>
      <c r="C26" s="58" t="s">
        <v>71</v>
      </c>
    </row>
    <row r="27" spans="1:10" ht="15.75" x14ac:dyDescent="0.25">
      <c r="A27" s="56">
        <v>0.9</v>
      </c>
      <c r="B27" s="56">
        <v>1</v>
      </c>
      <c r="C27" s="58" t="s">
        <v>72</v>
      </c>
    </row>
  </sheetData>
  <sheetProtection sheet="1" objects="1" scenarios="1" formatRows="0"/>
  <conditionalFormatting sqref="A23:C24 J11:J20">
    <cfRule type="expression" dxfId="1" priority="1">
      <formula>$I11&lt;$A$25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0" zoomScaleNormal="80" workbookViewId="0">
      <selection activeCell="M2" sqref="M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2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</row>
    <row r="2" spans="2:12" s="62" customFormat="1" x14ac:dyDescent="0.25">
      <c r="B2" s="61" t="s">
        <v>73</v>
      </c>
      <c r="C2" s="84">
        <v>77.7</v>
      </c>
      <c r="D2" s="84">
        <v>94.8</v>
      </c>
      <c r="E2" s="84">
        <v>92.4</v>
      </c>
      <c r="F2" s="84">
        <v>65.599999999999994</v>
      </c>
      <c r="G2" s="84">
        <v>67.400000000000006</v>
      </c>
      <c r="H2" s="84">
        <v>66.3</v>
      </c>
      <c r="I2" s="84">
        <v>76.599999999999994</v>
      </c>
      <c r="J2" s="84">
        <v>78.7</v>
      </c>
      <c r="K2" s="84">
        <v>54.4</v>
      </c>
      <c r="L2" s="84">
        <v>35.700000000000003</v>
      </c>
    </row>
    <row r="3" spans="2:12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>
        <v>8</v>
      </c>
      <c r="K3" s="90">
        <v>9</v>
      </c>
      <c r="L3" s="91">
        <v>10</v>
      </c>
    </row>
    <row r="4" spans="2:12" x14ac:dyDescent="0.25">
      <c r="B4" s="71" t="s">
        <v>83</v>
      </c>
      <c r="C4" s="89">
        <f>IF(LEN(C3)&lt;4,1,1*LEFT(RIGHT(C3,3),1))</f>
        <v>1</v>
      </c>
      <c r="D4" s="89">
        <f t="shared" ref="D4:L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1</v>
      </c>
      <c r="L4" s="89">
        <f t="shared" si="0"/>
        <v>1</v>
      </c>
    </row>
    <row r="5" spans="2:12" x14ac:dyDescent="0.25">
      <c r="B5" s="71" t="s">
        <v>81</v>
      </c>
      <c r="C5" s="89">
        <f>IF(LEN(C3)&lt;4,C3,LEFT(C3,LEN(C3)-4))</f>
        <v>1</v>
      </c>
      <c r="D5" s="89">
        <f t="shared" ref="D5:L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9</v>
      </c>
      <c r="L5" s="89">
        <f t="shared" si="1"/>
        <v>10</v>
      </c>
    </row>
    <row r="6" spans="2:12" x14ac:dyDescent="0.25">
      <c r="B6" s="71" t="s">
        <v>82</v>
      </c>
      <c r="C6" s="89">
        <f>C4*C2</f>
        <v>77.7</v>
      </c>
      <c r="D6" s="89">
        <f t="shared" ref="D6:L6" si="2">D4*D2</f>
        <v>94.8</v>
      </c>
      <c r="E6" s="89">
        <f t="shared" si="2"/>
        <v>92.4</v>
      </c>
      <c r="F6" s="89">
        <f t="shared" si="2"/>
        <v>65.599999999999994</v>
      </c>
      <c r="G6" s="89">
        <f t="shared" si="2"/>
        <v>67.400000000000006</v>
      </c>
      <c r="H6" s="89">
        <f t="shared" si="2"/>
        <v>66.3</v>
      </c>
      <c r="I6" s="89">
        <f t="shared" si="2"/>
        <v>76.599999999999994</v>
      </c>
      <c r="J6" s="89">
        <f t="shared" si="2"/>
        <v>78.7</v>
      </c>
      <c r="K6" s="89">
        <f t="shared" si="2"/>
        <v>54.4</v>
      </c>
      <c r="L6" s="89">
        <f t="shared" si="2"/>
        <v>35.700000000000003</v>
      </c>
    </row>
    <row r="7" spans="2:12" x14ac:dyDescent="0.25">
      <c r="C7" s="55" t="s">
        <v>111</v>
      </c>
    </row>
    <row r="8" spans="2:12" x14ac:dyDescent="0.25">
      <c r="C8" s="55" t="s">
        <v>75</v>
      </c>
      <c r="D8" s="55" t="s">
        <v>74</v>
      </c>
    </row>
    <row r="9" spans="2:12" ht="21" x14ac:dyDescent="0.35">
      <c r="F9" s="80" t="str">
        <f>IF(COUNTIF(C2:L2,"")=0,"","Введите уровень успешности каждого задания")</f>
        <v/>
      </c>
    </row>
    <row r="10" spans="2:12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2" ht="31.5" x14ac:dyDescent="0.25">
      <c r="B11" s="77">
        <f>АнализКл!B11</f>
        <v>1</v>
      </c>
      <c r="C11" s="87" t="str">
        <f>АнализКл!C11</f>
        <v>Логические значения, операции, выражения</v>
      </c>
      <c r="D11" s="82" t="str">
        <f>АнализКл!D11</f>
        <v>1.3.3</v>
      </c>
      <c r="E11" s="88" t="str">
        <f>АнализКл!E11</f>
        <v>2.1</v>
      </c>
      <c r="F11" s="78" t="str">
        <f>АнализКл!F11</f>
        <v>Б</v>
      </c>
      <c r="G11" s="66">
        <f>АнализКл!G11</f>
        <v>1</v>
      </c>
      <c r="H11" s="83">
        <f>IF(I11="","",I11*G11)</f>
        <v>0.77700000000000002</v>
      </c>
      <c r="I11" s="79">
        <f t="shared" ref="I11:I20" si="3">IF(COUNTIFS($C$5:$L$5,$B11,$C$2:$L$2,"")=0,SUMIFS($C$6:$L$6,$C$5:$L$5,$B11)/$G11/100,"")</f>
        <v>0.77700000000000002</v>
      </c>
      <c r="J11" s="78" t="str">
        <f t="shared" ref="J11:J20" si="4">IF(I11="",$F$9,IF(I11&gt;=$A$27,$C$27,IF(I11&gt;=$A$26,$C$26,IF(I11&gt;=$A$25,$C$25,IF(I11&gt;=$A$24,$C$24,$C$23)))))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2" ht="15.75" x14ac:dyDescent="0.25">
      <c r="B12" s="77">
        <f>АнализКл!B12</f>
        <v>2</v>
      </c>
      <c r="C12" s="87" t="str">
        <f>АнализКл!C12</f>
        <v>Файлы и файловая система.</v>
      </c>
      <c r="D12" s="82" t="str">
        <f>АнализКл!D12</f>
        <v>2.1.2</v>
      </c>
      <c r="E12" s="88" t="str">
        <f>АнализКл!E12</f>
        <v>1.5</v>
      </c>
      <c r="F12" s="78" t="str">
        <f>АнализКл!F12</f>
        <v>Б</v>
      </c>
      <c r="G12" s="66">
        <f>АнализКл!G12</f>
        <v>1</v>
      </c>
      <c r="H12" s="83">
        <f t="shared" ref="H12:H20" si="5">IF(I12="","",I12*G12)</f>
        <v>0.94799999999999995</v>
      </c>
      <c r="I12" s="79">
        <f t="shared" si="3"/>
        <v>0.94799999999999995</v>
      </c>
      <c r="J12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2" ht="31.5" x14ac:dyDescent="0.25">
      <c r="B13" s="77">
        <f>АнализКл!B13</f>
        <v>3</v>
      </c>
      <c r="C13" s="86" t="str">
        <f>АнализКл!C13</f>
        <v>Кодирование и декодирование информации</v>
      </c>
      <c r="D13" s="82" t="str">
        <f>АнализКл!D13</f>
        <v>1.2.2</v>
      </c>
      <c r="E13" s="88" t="str">
        <f>АнализКл!E13</f>
        <v>2.1</v>
      </c>
      <c r="F13" s="78" t="str">
        <f>АнализКл!F13</f>
        <v>Б</v>
      </c>
      <c r="G13" s="66">
        <f>АнализКл!G13</f>
        <v>1</v>
      </c>
      <c r="H13" s="83">
        <f t="shared" si="5"/>
        <v>0.92400000000000004</v>
      </c>
      <c r="I13" s="79">
        <f t="shared" si="3"/>
        <v>0.92400000000000004</v>
      </c>
      <c r="J13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12" ht="15.75" x14ac:dyDescent="0.25">
      <c r="B14" s="77">
        <f>АнализКл!B14</f>
        <v>4</v>
      </c>
      <c r="C14" s="86" t="str">
        <f>АнализКл!C14</f>
        <v>Представление о программировании</v>
      </c>
      <c r="D14" s="82" t="str">
        <f>АнализКл!D14</f>
        <v>1.3.1</v>
      </c>
      <c r="E14" s="88" t="str">
        <f>АнализКл!E14</f>
        <v>2.3</v>
      </c>
      <c r="F14" s="78" t="str">
        <f>АнализКл!F14</f>
        <v>Б</v>
      </c>
      <c r="G14" s="66">
        <f>АнализКл!G14</f>
        <v>1</v>
      </c>
      <c r="H14" s="83">
        <f t="shared" si="5"/>
        <v>0.65599999999999992</v>
      </c>
      <c r="I14" s="79">
        <f t="shared" si="3"/>
        <v>0.65599999999999992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2" ht="15.75" x14ac:dyDescent="0.25">
      <c r="B15" s="77">
        <f>АнализКл!B15</f>
        <v>5</v>
      </c>
      <c r="C15" s="86" t="str">
        <f>АнализКл!C15</f>
        <v>Диаграммы, планы, карты</v>
      </c>
      <c r="D15" s="82" t="str">
        <f>АнализКл!D15</f>
        <v>2.5.2/1.1.2</v>
      </c>
      <c r="E15" s="88" t="str">
        <f>АнализКл!E15</f>
        <v>2.4.2</v>
      </c>
      <c r="F15" s="78" t="str">
        <f>АнализКл!F15</f>
        <v>Б</v>
      </c>
      <c r="G15" s="66">
        <f>АнализКл!G15</f>
        <v>1</v>
      </c>
      <c r="H15" s="83">
        <f t="shared" si="5"/>
        <v>0.67400000000000004</v>
      </c>
      <c r="I15" s="79">
        <f t="shared" si="3"/>
        <v>0.67400000000000004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2" ht="31.5" x14ac:dyDescent="0.25">
      <c r="B16" s="77">
        <f>АнализКл!B16</f>
        <v>6</v>
      </c>
      <c r="C16" s="86" t="str">
        <f>АнализКл!C16</f>
        <v>Базы данных. Поиск данных в готовой базе.</v>
      </c>
      <c r="D16" s="82" t="str">
        <f>АнализКл!D16</f>
        <v>2.3.2</v>
      </c>
      <c r="E16" s="88" t="str">
        <f>АнализКл!E16</f>
        <v>2.5</v>
      </c>
      <c r="F16" s="78" t="str">
        <f>АнализКл!F16</f>
        <v>Б</v>
      </c>
      <c r="G16" s="66">
        <f>АнализКл!G16</f>
        <v>1</v>
      </c>
      <c r="H16" s="83">
        <f t="shared" si="5"/>
        <v>0.66299999999999992</v>
      </c>
      <c r="I16" s="79">
        <f t="shared" si="3"/>
        <v>0.66299999999999992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31.5" x14ac:dyDescent="0.25">
      <c r="B17" s="77">
        <f>АнализКл!B17</f>
        <v>7</v>
      </c>
      <c r="C17" s="86" t="str">
        <f>АнализКл!C17</f>
        <v>Представление формульной зависимости в графическом виде</v>
      </c>
      <c r="D17" s="82" t="str">
        <f>АнализКл!D17</f>
        <v>2.6.3</v>
      </c>
      <c r="E17" s="88" t="str">
        <f>АнализКл!E17</f>
        <v>2.4.2</v>
      </c>
      <c r="F17" s="78" t="str">
        <f>АнализКл!F17</f>
        <v>П</v>
      </c>
      <c r="G17" s="66">
        <f>АнализКл!G17</f>
        <v>1</v>
      </c>
      <c r="H17" s="83">
        <f t="shared" si="5"/>
        <v>0.7659999999999999</v>
      </c>
      <c r="I17" s="79">
        <f t="shared" si="3"/>
        <v>0.7659999999999999</v>
      </c>
      <c r="J17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47.25" x14ac:dyDescent="0.25">
      <c r="B18" s="77">
        <f>АнализКл!B18</f>
        <v>8</v>
      </c>
      <c r="C18" s="86" t="str">
        <f>АнализКл!C18</f>
        <v>Алгоритм, свойства алгоритмов, способы записи алгоритмов. Алгоритмические конструкции.</v>
      </c>
      <c r="D18" s="82" t="str">
        <f>АнализКл!D18</f>
        <v>1.3.1/1.3.2</v>
      </c>
      <c r="E18" s="88" t="str">
        <f>АнализКл!E18</f>
        <v>2.1</v>
      </c>
      <c r="F18" s="78" t="str">
        <f>АнализКл!F18</f>
        <v>П</v>
      </c>
      <c r="G18" s="66">
        <f>АнализКл!G18</f>
        <v>1</v>
      </c>
      <c r="H18" s="83">
        <f t="shared" si="5"/>
        <v>0.78700000000000003</v>
      </c>
      <c r="I18" s="79">
        <f t="shared" si="3"/>
        <v>0.78700000000000003</v>
      </c>
      <c r="J18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15.75" x14ac:dyDescent="0.25">
      <c r="B19" s="77">
        <f>АнализКл!B19</f>
        <v>9</v>
      </c>
      <c r="C19" s="86" t="str">
        <f>АнализКл!C19</f>
        <v>Алгоритмические конструкции.</v>
      </c>
      <c r="D19" s="82" t="str">
        <f>АнализКл!D19</f>
        <v>1.3.1/1.3.2</v>
      </c>
      <c r="E19" s="88" t="str">
        <f>АнализКл!E19</f>
        <v>2.3</v>
      </c>
      <c r="F19" s="78" t="str">
        <f>АнализКл!F19</f>
        <v>П</v>
      </c>
      <c r="G19" s="66">
        <f>АнализКл!G19</f>
        <v>1</v>
      </c>
      <c r="H19" s="83">
        <f t="shared" si="5"/>
        <v>0.54400000000000004</v>
      </c>
      <c r="I19" s="79">
        <f t="shared" si="3"/>
        <v>0.54400000000000004</v>
      </c>
      <c r="J19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10" ht="47.25" x14ac:dyDescent="0.25">
      <c r="B20" s="77">
        <f>АнализКл!B20</f>
        <v>10</v>
      </c>
      <c r="C20" s="86" t="str">
        <f>АнализКл!C20</f>
        <v>Искать информацию с применением правил поиска (построения запросов) в базах данных, компьютерных сетях,</v>
      </c>
      <c r="D20" s="82" t="str">
        <f>АнализКл!D20</f>
        <v>2.5</v>
      </c>
      <c r="E20" s="88" t="str">
        <f>АнализКл!E20</f>
        <v>2.4.1</v>
      </c>
      <c r="F20" s="78" t="str">
        <f>АнализКл!F20</f>
        <v>П</v>
      </c>
      <c r="G20" s="66">
        <f>АнализКл!G20</f>
        <v>1</v>
      </c>
      <c r="H20" s="83">
        <f t="shared" si="5"/>
        <v>0.35700000000000004</v>
      </c>
      <c r="I20" s="79">
        <f t="shared" si="3"/>
        <v>0.35700000000000004</v>
      </c>
      <c r="J20" s="78" t="str">
        <f t="shared" si="4"/>
        <v>Данный элемент содержания усвоен на низком уровне. Требуется коррекция.</v>
      </c>
    </row>
    <row r="22" spans="1:10" ht="15.75" x14ac:dyDescent="0.25">
      <c r="A22" s="72" t="s">
        <v>79</v>
      </c>
      <c r="B22" s="72" t="s">
        <v>78</v>
      </c>
      <c r="C22" s="73" t="s">
        <v>68</v>
      </c>
    </row>
    <row r="23" spans="1:10" ht="15.75" x14ac:dyDescent="0.25">
      <c r="A23" s="74">
        <v>0</v>
      </c>
      <c r="B23" s="74">
        <f>A24-0.01</f>
        <v>0.28999999999999998</v>
      </c>
      <c r="C23" s="75" t="s">
        <v>69</v>
      </c>
    </row>
    <row r="24" spans="1:10" ht="15.75" x14ac:dyDescent="0.25">
      <c r="A24" s="74">
        <v>0.3</v>
      </c>
      <c r="B24" s="74">
        <f t="shared" ref="B24:B26" si="6">A25-0.01</f>
        <v>0.49</v>
      </c>
      <c r="C24" s="75" t="s">
        <v>70</v>
      </c>
    </row>
    <row r="25" spans="1:10" ht="15.75" x14ac:dyDescent="0.25">
      <c r="A25" s="74">
        <v>0.5</v>
      </c>
      <c r="B25" s="74">
        <f t="shared" si="6"/>
        <v>0.69</v>
      </c>
      <c r="C25" s="75" t="s">
        <v>84</v>
      </c>
    </row>
    <row r="26" spans="1:10" ht="15.75" x14ac:dyDescent="0.25">
      <c r="A26" s="74">
        <v>0.7</v>
      </c>
      <c r="B26" s="74">
        <f t="shared" si="6"/>
        <v>0.89</v>
      </c>
      <c r="C26" s="75" t="s">
        <v>71</v>
      </c>
    </row>
    <row r="27" spans="1:10" ht="15.75" x14ac:dyDescent="0.25">
      <c r="A27" s="74">
        <v>0.9</v>
      </c>
      <c r="B27" s="74">
        <v>1</v>
      </c>
      <c r="C27" s="75" t="s">
        <v>72</v>
      </c>
    </row>
  </sheetData>
  <sheetProtection formatRows="0"/>
  <mergeCells count="1">
    <mergeCell ref="C1:L1"/>
  </mergeCells>
  <conditionalFormatting sqref="A23:C24 J11:J20">
    <cfRule type="expression" dxfId="0" priority="1786">
      <formula>$I11&lt;$A$25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2018-01-25T08:28:06Z</cp:lastPrinted>
  <dcterms:created xsi:type="dcterms:W3CDTF">2006-09-28T05:33:49Z</dcterms:created>
  <dcterms:modified xsi:type="dcterms:W3CDTF">2018-01-25T08:29:09Z</dcterms:modified>
</cp:coreProperties>
</file>