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АнализОО!$A$7:$K$25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B12" i="26"/>
  <c r="B13" i="26"/>
  <c r="B14" i="26"/>
  <c r="B15" i="26"/>
  <c r="B16" i="26"/>
  <c r="B17" i="26"/>
  <c r="B18" i="26"/>
  <c r="B11" i="26"/>
  <c r="D5" i="26" l="1"/>
  <c r="E5" i="26"/>
  <c r="F5" i="26"/>
  <c r="G5" i="26"/>
  <c r="H5" i="26"/>
  <c r="I5" i="26"/>
  <c r="J5" i="26"/>
  <c r="K5" i="26"/>
  <c r="C5" i="26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I18" i="26"/>
  <c r="I18" i="25"/>
  <c r="H18" i="25" s="1"/>
  <c r="I14" i="26" l="1"/>
  <c r="I16" i="26"/>
  <c r="I17" i="26"/>
  <c r="I13" i="26"/>
  <c r="I12" i="26"/>
  <c r="I15" i="26"/>
  <c r="H18" i="26" l="1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15" i="25" l="1"/>
  <c r="J18" i="25"/>
  <c r="J12" i="26"/>
  <c r="J14" i="26"/>
  <c r="J11" i="26"/>
  <c r="J18" i="26"/>
  <c r="J13" i="26"/>
  <c r="J15" i="26"/>
  <c r="J16" i="26"/>
  <c r="J17" i="26"/>
  <c r="J12" i="25"/>
  <c r="J16" i="25"/>
  <c r="J13" i="25"/>
  <c r="J17" i="25"/>
  <c r="J14" i="25"/>
  <c r="J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<sst xmlns="http://schemas.openxmlformats.org/spreadsheetml/2006/main" count="187" uniqueCount="111">
  <si>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</si>
  <si>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</si>
  <si>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</si>
  <si>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</si>
  <si>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</si>
  <si>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</si>
  <si>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</si>
  <si>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</si>
  <si>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</si>
  <si>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</si>
  <si>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</si>
  <si>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</si>
  <si>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</si>
  <si>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</si>
  <si>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</si>
  <si>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</si>
  <si>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</si>
  <si>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</si>
  <si>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</si>
  <si>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</si>
  <si>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</si>
  <si>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</si>
  <si>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</si>
  <si>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</si>
  <si>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</si>
  <si>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</si>
  <si>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</si>
  <si>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</si>
  <si>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</si>
  <si>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</si>
  <si>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</si>
  <si>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</si>
  <si>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</si>
  <si>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</si>
  <si>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</si>
  <si>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</si>
  <si>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</si>
  <si>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</si>
  <si>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</si>
  <si>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</si>
  <si>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</si>
  <si>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</si>
  <si>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</si>
  <si>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</si>
  <si>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</si>
  <si>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</si>
  <si>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</si>
  <si>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</si>
  <si>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</si>
  <si>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</si>
  <si>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</si>
  <si>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</si>
  <si>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</si>
  <si>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</si>
  <si>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</si>
  <si>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</si>
  <si>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</si>
  <si>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</si>
  <si>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</si>
  <si>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</si>
  <si>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</si>
  <si>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</si>
  <si>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</si>
  <si>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</si>
  <si>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</si>
  <si>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</si>
  <si>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</si>
  <si>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</si>
  <si>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</si>
  <si>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</si>
  <si>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</si>
  <si>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</si>
  <si>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</si>
  <si>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</si>
  <si>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</si>
  <si>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</si>
  <si>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</si>
  <si>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</si>
  <si>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</si>
  <si>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</si>
  <si>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</si>
  <si>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 xml:space="preserve">Б </t>
  </si>
  <si>
    <t xml:space="preserve">П </t>
  </si>
  <si>
    <t xml:space="preserve">2.3 </t>
  </si>
  <si>
    <t xml:space="preserve">5.4 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</si>
  <si>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</si>
  <si>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</si>
  <si>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</si>
  <si>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</si>
  <si>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8
1 б</t>
  </si>
  <si>
    <t>8
2 б</t>
  </si>
  <si>
    <t>КДР 10 класс по математике 14.12.2017 г.</t>
  </si>
  <si>
    <t xml:space="preserve">Уметь  выполнять вычисления и преобразования </t>
  </si>
  <si>
    <t xml:space="preserve">1.1.3, 1.1.5; 1.4.3 </t>
  </si>
  <si>
    <t xml:space="preserve">1.1 </t>
  </si>
  <si>
    <t xml:space="preserve">Уметь использовать приобретенные знания и умения в практической деятельности и повседневной жизни </t>
  </si>
  <si>
    <t xml:space="preserve">2.1.12 </t>
  </si>
  <si>
    <t xml:space="preserve">1.1; 5.1; 6.1 </t>
  </si>
  <si>
    <t xml:space="preserve">Уметь выполнять действия с геометрическими фигурами, координатами и векторами </t>
  </si>
  <si>
    <t xml:space="preserve">5.1.4 </t>
  </si>
  <si>
    <t xml:space="preserve">4.1 </t>
  </si>
  <si>
    <t xml:space="preserve">Уметь решать  уравнения и неравенства </t>
  </si>
  <si>
    <t xml:space="preserve">2.2.3 </t>
  </si>
  <si>
    <t xml:space="preserve">Уметь строить и исследовать простейшие математические модели </t>
  </si>
  <si>
    <t xml:space="preserve">6.3.1 </t>
  </si>
  <si>
    <t xml:space="preserve">1.4.5; 1.3 </t>
  </si>
  <si>
    <t xml:space="preserve">1.3 </t>
  </si>
  <si>
    <t xml:space="preserve">5.3.1; 5.5 </t>
  </si>
  <si>
    <t xml:space="preserve">4.2 </t>
  </si>
  <si>
    <t xml:space="preserve">2.1.4; 1.2 </t>
  </si>
  <si>
    <t xml:space="preserve">2.1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</si>
</sst>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2" t="e">
        <f>#REF!</f>
        <v>#REF!</v>
      </c>
      <c r="B1" s="93"/>
      <c r="C1" s="94"/>
      <c r="D1" s="39" t="s">
        <v>54</v>
      </c>
      <c r="E1" s="31"/>
      <c r="F1" s="95" t="e">
        <f>#REF!</f>
        <v>#REF!</v>
      </c>
      <c r="G1" s="96"/>
      <c r="H1" s="97" t="s">
        <v>51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8" t="s">
        <v>52</v>
      </c>
      <c r="B3" s="99" t="s">
        <v>49</v>
      </c>
      <c r="C3" s="101" t="s">
        <v>48</v>
      </c>
      <c r="D3" s="105" t="s">
        <v>55</v>
      </c>
      <c r="E3" s="107" t="s">
        <v>50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98" t="s">
        <v>57</v>
      </c>
      <c r="W3" s="108"/>
      <c r="X3" s="108"/>
      <c r="Y3" s="108"/>
      <c r="Z3" s="98" t="s">
        <v>59</v>
      </c>
      <c r="AA3" s="108"/>
      <c r="AB3" s="108"/>
      <c r="AC3" s="108"/>
      <c r="AD3" s="103" t="s">
        <v>58</v>
      </c>
    </row>
    <row r="4" spans="1:30" ht="16.5" thickBot="1" x14ac:dyDescent="0.3">
      <c r="A4" s="98"/>
      <c r="B4" s="100"/>
      <c r="C4" s="102"/>
      <c r="D4" s="106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4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</cols>
  <sheetData>
    <row r="2" spans="2:10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</row>
    <row r="4" spans="2:10" x14ac:dyDescent="0.25">
      <c r="C4" s="85"/>
      <c r="D4" s="63"/>
      <c r="E4" s="63"/>
      <c r="F4" s="63"/>
      <c r="G4" s="63"/>
      <c r="H4" s="63"/>
      <c r="I4" s="63"/>
      <c r="J4" s="63"/>
    </row>
    <row r="5" spans="2:10" x14ac:dyDescent="0.25">
      <c r="C5" s="85"/>
      <c r="D5" s="63"/>
      <c r="E5" s="63"/>
      <c r="F5" s="63"/>
      <c r="G5" s="63"/>
      <c r="H5" s="63"/>
      <c r="I5" s="63"/>
      <c r="J5" s="63"/>
    </row>
    <row r="6" spans="2:10" x14ac:dyDescent="0.25">
      <c r="C6" s="85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91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81" t="s">
        <v>60</v>
      </c>
      <c r="C10" s="68" t="s">
        <v>62</v>
      </c>
      <c r="D10" s="68" t="s">
        <v>63</v>
      </c>
      <c r="E10" s="68" t="s">
        <v>66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0" ht="31.5" x14ac:dyDescent="0.25">
      <c r="B11" s="65">
        <v>1</v>
      </c>
      <c r="C11" s="87" t="s">
        <v>92</v>
      </c>
      <c r="D11" s="82" t="s">
        <v>93</v>
      </c>
      <c r="E11" s="88" t="s">
        <v>94</v>
      </c>
      <c r="F11" s="78" t="s">
        <v>81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18" si="0">IF(I11="",$F$9,IF(I11&gt;=$A$25,$C$25,IF(I11&gt;=$A$24,$C$24,IF(I11&gt;=$A$23,$C$23,IF(I11&gt;=$A$22,$C$22,$C$21)))))</f>
        <v>Введите уровень успешности каждого задания</v>
      </c>
    </row>
    <row r="12" spans="2:10" ht="47.25" x14ac:dyDescent="0.25">
      <c r="B12" s="65">
        <v>2</v>
      </c>
      <c r="C12" s="87" t="s">
        <v>95</v>
      </c>
      <c r="D12" s="82" t="s">
        <v>96</v>
      </c>
      <c r="E12" s="88" t="s">
        <v>97</v>
      </c>
      <c r="F12" s="78" t="s">
        <v>81</v>
      </c>
      <c r="G12" s="66">
        <v>1</v>
      </c>
      <c r="H12" s="83" t="str">
        <f t="shared" ref="H12:H18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0" ht="15.75" customHeight="1" x14ac:dyDescent="0.25">
      <c r="B13" s="65">
        <v>3</v>
      </c>
      <c r="C13" s="86" t="s">
        <v>98</v>
      </c>
      <c r="D13" s="82" t="s">
        <v>99</v>
      </c>
      <c r="E13" s="88" t="s">
        <v>100</v>
      </c>
      <c r="F13" s="78" t="s">
        <v>81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0" ht="15.75" x14ac:dyDescent="0.25">
      <c r="B14" s="65">
        <v>4</v>
      </c>
      <c r="C14" s="86" t="s">
        <v>101</v>
      </c>
      <c r="D14" s="82" t="s">
        <v>102</v>
      </c>
      <c r="E14" s="88" t="s">
        <v>83</v>
      </c>
      <c r="F14" s="78" t="s">
        <v>81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0" ht="31.5" x14ac:dyDescent="0.25">
      <c r="B15" s="65">
        <v>5</v>
      </c>
      <c r="C15" s="86" t="s">
        <v>103</v>
      </c>
      <c r="D15" s="82" t="s">
        <v>104</v>
      </c>
      <c r="E15" s="88" t="s">
        <v>84</v>
      </c>
      <c r="F15" s="78" t="s">
        <v>81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0" ht="31.5" x14ac:dyDescent="0.25">
      <c r="B16" s="65">
        <v>6</v>
      </c>
      <c r="C16" s="86" t="s">
        <v>92</v>
      </c>
      <c r="D16" s="82" t="s">
        <v>105</v>
      </c>
      <c r="E16" s="88" t="s">
        <v>106</v>
      </c>
      <c r="F16" s="78" t="s">
        <v>81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47.25" x14ac:dyDescent="0.25">
      <c r="B17" s="65">
        <v>7</v>
      </c>
      <c r="C17" s="86" t="s">
        <v>98</v>
      </c>
      <c r="D17" s="82" t="s">
        <v>107</v>
      </c>
      <c r="E17" s="88" t="s">
        <v>108</v>
      </c>
      <c r="F17" s="78" t="s">
        <v>81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15.75" x14ac:dyDescent="0.25">
      <c r="B18" s="65">
        <v>8</v>
      </c>
      <c r="C18" s="86" t="s">
        <v>101</v>
      </c>
      <c r="D18" s="82" t="s">
        <v>109</v>
      </c>
      <c r="E18" s="88" t="s">
        <v>110</v>
      </c>
      <c r="F18" s="78" t="s">
        <v>82</v>
      </c>
      <c r="G18" s="66">
        <v>2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20" spans="1:10" ht="15.75" x14ac:dyDescent="0.25">
      <c r="A20" t="s">
        <v>79</v>
      </c>
      <c r="B20" t="s">
        <v>78</v>
      </c>
      <c r="C20" s="57" t="s">
        <v>68</v>
      </c>
    </row>
    <row r="21" spans="1:10" ht="15.75" x14ac:dyDescent="0.25">
      <c r="A21" s="56">
        <v>0</v>
      </c>
      <c r="B21" s="56">
        <f>A22-0.01</f>
        <v>0.28999999999999998</v>
      </c>
      <c r="C21" s="58" t="s">
        <v>69</v>
      </c>
    </row>
    <row r="22" spans="1:10" ht="15.75" x14ac:dyDescent="0.25">
      <c r="A22" s="56">
        <v>0.3</v>
      </c>
      <c r="B22" s="56">
        <f t="shared" ref="B22:B24" si="2">A23-0.01</f>
        <v>0.49</v>
      </c>
      <c r="C22" s="58" t="s">
        <v>70</v>
      </c>
    </row>
    <row r="23" spans="1:10" ht="15.75" x14ac:dyDescent="0.25">
      <c r="A23" s="56">
        <v>0.5</v>
      </c>
      <c r="B23" s="56">
        <f t="shared" si="2"/>
        <v>0.69</v>
      </c>
      <c r="C23" s="58" t="s">
        <v>88</v>
      </c>
    </row>
    <row r="24" spans="1:10" ht="15.75" x14ac:dyDescent="0.25">
      <c r="A24" s="56">
        <v>0.7</v>
      </c>
      <c r="B24" s="56">
        <f t="shared" si="2"/>
        <v>0.89</v>
      </c>
      <c r="C24" s="58" t="s">
        <v>71</v>
      </c>
    </row>
    <row r="25" spans="1:10" ht="15.75" x14ac:dyDescent="0.25">
      <c r="A25" s="56">
        <v>0.9</v>
      </c>
      <c r="B25" s="56">
        <v>1</v>
      </c>
      <c r="C25" s="58" t="s">
        <v>72</v>
      </c>
    </row>
  </sheetData>
  <sheetProtection password="CF7A" sheet="1" objects="1" scenarios="1" formatRows="0"/>
  <conditionalFormatting sqref="A21:C22 J11:J18">
    <cfRule type="expression" dxfId="1" priority="1">
      <formula>$I11&lt;$A$23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B1" zoomScale="80" zoomScaleNormal="80" workbookViewId="0">
      <selection activeCell="L2" sqref="L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11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</row>
    <row r="2" spans="2:11" s="62" customFormat="1" x14ac:dyDescent="0.25">
      <c r="B2" s="61" t="s">
        <v>73</v>
      </c>
      <c r="C2" s="84">
        <v>88.8</v>
      </c>
      <c r="D2" s="84">
        <v>93.1</v>
      </c>
      <c r="E2" s="84">
        <v>79.400000000000006</v>
      </c>
      <c r="F2" s="84">
        <v>75.8</v>
      </c>
      <c r="G2" s="84">
        <v>62.1</v>
      </c>
      <c r="H2" s="84">
        <v>87.6</v>
      </c>
      <c r="I2" s="84">
        <v>48.7</v>
      </c>
      <c r="J2" s="84">
        <v>13.4</v>
      </c>
      <c r="K2" s="84">
        <v>15.1</v>
      </c>
    </row>
    <row r="3" spans="2:11" ht="25.5" x14ac:dyDescent="0.25">
      <c r="C3" s="90">
        <v>1</v>
      </c>
      <c r="D3" s="91">
        <v>2</v>
      </c>
      <c r="E3" s="90">
        <v>3</v>
      </c>
      <c r="F3" s="91">
        <v>4</v>
      </c>
      <c r="G3" s="90">
        <v>5</v>
      </c>
      <c r="H3" s="91">
        <v>6</v>
      </c>
      <c r="I3" s="90">
        <v>7</v>
      </c>
      <c r="J3" s="91" t="s">
        <v>89</v>
      </c>
      <c r="K3" s="91" t="s">
        <v>90</v>
      </c>
    </row>
    <row r="4" spans="2:11" x14ac:dyDescent="0.25">
      <c r="B4" s="71" t="s">
        <v>87</v>
      </c>
      <c r="C4" s="89">
        <f>IF(LEN(C3)&lt;4,1,1*LEFT(RIGHT(C3,3),1))</f>
        <v>1</v>
      </c>
      <c r="D4" s="89">
        <f t="shared" ref="D4:K4" si="0">IF(LEN(D3)&lt;4,1,1*LEFT(RIGHT(D3,3),1))</f>
        <v>1</v>
      </c>
      <c r="E4" s="89">
        <f t="shared" si="0"/>
        <v>1</v>
      </c>
      <c r="F4" s="89">
        <f t="shared" si="0"/>
        <v>1</v>
      </c>
      <c r="G4" s="89">
        <f t="shared" si="0"/>
        <v>1</v>
      </c>
      <c r="H4" s="89">
        <f t="shared" si="0"/>
        <v>1</v>
      </c>
      <c r="I4" s="89">
        <f t="shared" si="0"/>
        <v>1</v>
      </c>
      <c r="J4" s="89">
        <f t="shared" si="0"/>
        <v>1</v>
      </c>
      <c r="K4" s="89">
        <f t="shared" si="0"/>
        <v>2</v>
      </c>
    </row>
    <row r="5" spans="2:11" x14ac:dyDescent="0.25">
      <c r="B5" s="71" t="s">
        <v>85</v>
      </c>
      <c r="C5" s="89">
        <f>IF(LEN(C3)&lt;4,C3,LEFT(C3,LEN(C3)-4))</f>
        <v>1</v>
      </c>
      <c r="D5" s="89">
        <f t="shared" ref="D5:K5" si="1">IF(LEN(D3)&lt;4,D3,LEFT(D3,LEN(D3)-4))</f>
        <v>2</v>
      </c>
      <c r="E5" s="89">
        <f t="shared" si="1"/>
        <v>3</v>
      </c>
      <c r="F5" s="89">
        <f t="shared" si="1"/>
        <v>4</v>
      </c>
      <c r="G5" s="89">
        <f t="shared" si="1"/>
        <v>5</v>
      </c>
      <c r="H5" s="89">
        <f t="shared" si="1"/>
        <v>6</v>
      </c>
      <c r="I5" s="89">
        <f t="shared" si="1"/>
        <v>7</v>
      </c>
      <c r="J5" s="89" t="str">
        <f t="shared" si="1"/>
        <v>8</v>
      </c>
      <c r="K5" s="89" t="str">
        <f t="shared" si="1"/>
        <v>8</v>
      </c>
    </row>
    <row r="6" spans="2:11" x14ac:dyDescent="0.25">
      <c r="B6" s="71" t="s">
        <v>86</v>
      </c>
      <c r="C6" s="89">
        <f>C4*C2</f>
        <v>88.8</v>
      </c>
      <c r="D6" s="89">
        <f t="shared" ref="D6:K6" si="2">D4*D2</f>
        <v>93.1</v>
      </c>
      <c r="E6" s="89">
        <f t="shared" si="2"/>
        <v>79.400000000000006</v>
      </c>
      <c r="F6" s="89">
        <f t="shared" si="2"/>
        <v>75.8</v>
      </c>
      <c r="G6" s="89">
        <f t="shared" si="2"/>
        <v>62.1</v>
      </c>
      <c r="H6" s="89">
        <f t="shared" si="2"/>
        <v>87.6</v>
      </c>
      <c r="I6" s="89">
        <f t="shared" si="2"/>
        <v>48.7</v>
      </c>
      <c r="J6" s="89">
        <f t="shared" si="2"/>
        <v>13.4</v>
      </c>
      <c r="K6" s="89">
        <f t="shared" si="2"/>
        <v>30.2</v>
      </c>
    </row>
    <row r="7" spans="2:11" x14ac:dyDescent="0.25">
      <c r="C7" s="55" t="s">
        <v>91</v>
      </c>
    </row>
    <row r="8" spans="2:11" x14ac:dyDescent="0.25">
      <c r="C8" s="55" t="s">
        <v>75</v>
      </c>
      <c r="D8" s="55" t="s">
        <v>74</v>
      </c>
    </row>
    <row r="9" spans="2:11" ht="21" x14ac:dyDescent="0.35">
      <c r="F9" s="80" t="str">
        <f>IF(COUNTIF(C2:K2,"")=0,"","Введите уровень успешности каждого задания")</f>
        <v/>
      </c>
    </row>
    <row r="10" spans="2:11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11" ht="31.5" x14ac:dyDescent="0.25">
      <c r="B11" s="77">
        <f>АнализКл!B11</f>
        <v>1</v>
      </c>
      <c r="C11" s="87" t="str">
        <f>АнализКл!C11</f>
        <v xml:space="preserve">Уметь  выполнять вычисления и преобразования </v>
      </c>
      <c r="D11" s="82" t="str">
        <f>АнализКл!D11</f>
        <v xml:space="preserve">1.1.3, 1.1.5; 1.4.3 </v>
      </c>
      <c r="E11" s="88" t="str">
        <f>АнализКл!E11</f>
        <v xml:space="preserve">1.1 </v>
      </c>
      <c r="F11" s="78" t="str">
        <f>АнализКл!F11</f>
        <v xml:space="preserve">Б </v>
      </c>
      <c r="G11" s="66">
        <f>АнализКл!G11</f>
        <v>1</v>
      </c>
      <c r="H11" s="83">
        <f>IF(I11="","",I11*G11)</f>
        <v>0.88800000000000001</v>
      </c>
      <c r="I11" s="79">
        <f t="shared" ref="I11:I18" si="3">IF(COUNTIFS($C$5:$K$5,$B11,$C$2:$K$2,"")=0,SUMIFS($C$6:$K$6,$C$5:$K$5,$B11)/$G11/100,"")</f>
        <v>0.88800000000000001</v>
      </c>
      <c r="J11" s="78" t="str">
        <f t="shared" ref="J11:J18" si="4">IF(I11="",$F$9,IF(I11&gt;=$A$25,$C$25,IF(I11&gt;=$A$24,$C$24,IF(I11&gt;=$A$23,$C$23,IF(I11&gt;=$A$22,$C$22,$C$21)))))</f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2" spans="2:11" ht="47.25" x14ac:dyDescent="0.25">
      <c r="B12" s="77">
        <f>АнализКл!B12</f>
        <v>2</v>
      </c>
      <c r="C12" s="87" t="str">
        <f>АнализКл!C12</f>
        <v xml:space="preserve">Уметь использовать приобретенные знания и умения в практической деятельности и повседневной жизни </v>
      </c>
      <c r="D12" s="82" t="str">
        <f>АнализКл!D12</f>
        <v xml:space="preserve">2.1.12 </v>
      </c>
      <c r="E12" s="88" t="str">
        <f>АнализКл!E12</f>
        <v xml:space="preserve">1.1; 5.1; 6.1 </v>
      </c>
      <c r="F12" s="78" t="str">
        <f>АнализКл!F12</f>
        <v xml:space="preserve">Б </v>
      </c>
      <c r="G12" s="66">
        <f>АнализКл!G12</f>
        <v>1</v>
      </c>
      <c r="H12" s="83">
        <f t="shared" ref="H12:H18" si="5">IF(I12="","",I12*G12)</f>
        <v>0.93099999999999994</v>
      </c>
      <c r="I12" s="79">
        <f t="shared" si="3"/>
        <v>0.93099999999999994</v>
      </c>
      <c r="J12" s="78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3" spans="2:11" ht="47.25" x14ac:dyDescent="0.25">
      <c r="B13" s="77">
        <f>АнализКл!B13</f>
        <v>3</v>
      </c>
      <c r="C13" s="86" t="str">
        <f>АнализКл!C13</f>
        <v xml:space="preserve">Уметь выполнять действия с геометрическими фигурами, координатами и векторами </v>
      </c>
      <c r="D13" s="82" t="str">
        <f>АнализКл!D13</f>
        <v xml:space="preserve">5.1.4 </v>
      </c>
      <c r="E13" s="88" t="str">
        <f>АнализКл!E13</f>
        <v xml:space="preserve">4.1 </v>
      </c>
      <c r="F13" s="78" t="str">
        <f>АнализКл!F13</f>
        <v xml:space="preserve">Б </v>
      </c>
      <c r="G13" s="66">
        <f>АнализКл!G13</f>
        <v>1</v>
      </c>
      <c r="H13" s="83">
        <f t="shared" si="5"/>
        <v>0.79400000000000004</v>
      </c>
      <c r="I13" s="79">
        <f t="shared" si="3"/>
        <v>0.79400000000000004</v>
      </c>
      <c r="J13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4" spans="2:11" ht="15.75" x14ac:dyDescent="0.25">
      <c r="B14" s="77">
        <f>АнализКл!B14</f>
        <v>4</v>
      </c>
      <c r="C14" s="86" t="str">
        <f>АнализКл!C14</f>
        <v xml:space="preserve">Уметь решать  уравнения и неравенства </v>
      </c>
      <c r="D14" s="82" t="str">
        <f>АнализКл!D14</f>
        <v xml:space="preserve">2.2.3 </v>
      </c>
      <c r="E14" s="88" t="str">
        <f>АнализКл!E14</f>
        <v xml:space="preserve">2.3 </v>
      </c>
      <c r="F14" s="78" t="str">
        <f>АнализКл!F14</f>
        <v xml:space="preserve">Б </v>
      </c>
      <c r="G14" s="66">
        <f>АнализКл!G14</f>
        <v>1</v>
      </c>
      <c r="H14" s="83">
        <f t="shared" si="5"/>
        <v>0.75800000000000001</v>
      </c>
      <c r="I14" s="79">
        <f t="shared" si="3"/>
        <v>0.75800000000000001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1" ht="31.5" x14ac:dyDescent="0.25">
      <c r="B15" s="77">
        <f>АнализКл!B15</f>
        <v>5</v>
      </c>
      <c r="C15" s="86" t="str">
        <f>АнализКл!C15</f>
        <v xml:space="preserve">Уметь строить и исследовать простейшие математические модели </v>
      </c>
      <c r="D15" s="82" t="str">
        <f>АнализКл!D15</f>
        <v xml:space="preserve">6.3.1 </v>
      </c>
      <c r="E15" s="88" t="str">
        <f>АнализКл!E15</f>
        <v xml:space="preserve">5.4 </v>
      </c>
      <c r="F15" s="78" t="str">
        <f>АнализКл!F15</f>
        <v xml:space="preserve">Б </v>
      </c>
      <c r="G15" s="66">
        <f>АнализКл!G15</f>
        <v>1</v>
      </c>
      <c r="H15" s="83">
        <f t="shared" si="5"/>
        <v>0.621</v>
      </c>
      <c r="I15" s="79">
        <f t="shared" si="3"/>
        <v>0.621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11" ht="31.5" x14ac:dyDescent="0.25">
      <c r="B16" s="77">
        <f>АнализКл!B16</f>
        <v>6</v>
      </c>
      <c r="C16" s="86" t="str">
        <f>АнализКл!C16</f>
        <v xml:space="preserve">Уметь  выполнять вычисления и преобразования </v>
      </c>
      <c r="D16" s="82" t="str">
        <f>АнализКл!D16</f>
        <v xml:space="preserve">1.4.5; 1.3 </v>
      </c>
      <c r="E16" s="88" t="str">
        <f>АнализКл!E16</f>
        <v xml:space="preserve">1.3 </v>
      </c>
      <c r="F16" s="78" t="str">
        <f>АнализКл!F16</f>
        <v xml:space="preserve">Б </v>
      </c>
      <c r="G16" s="66">
        <f>АнализКл!G16</f>
        <v>1</v>
      </c>
      <c r="H16" s="83">
        <f t="shared" si="5"/>
        <v>0.87599999999999989</v>
      </c>
      <c r="I16" s="79">
        <f t="shared" si="3"/>
        <v>0.87599999999999989</v>
      </c>
      <c r="J1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47.25" x14ac:dyDescent="0.25">
      <c r="B17" s="77">
        <f>АнализКл!B17</f>
        <v>7</v>
      </c>
      <c r="C17" s="86" t="str">
        <f>АнализКл!C17</f>
        <v xml:space="preserve">Уметь выполнять действия с геометрическими фигурами, координатами и векторами </v>
      </c>
      <c r="D17" s="82" t="str">
        <f>АнализКл!D17</f>
        <v xml:space="preserve">5.3.1; 5.5 </v>
      </c>
      <c r="E17" s="88" t="str">
        <f>АнализКл!E17</f>
        <v xml:space="preserve">4.2 </v>
      </c>
      <c r="F17" s="78" t="str">
        <f>АнализКл!F17</f>
        <v xml:space="preserve">Б </v>
      </c>
      <c r="G17" s="66">
        <f>АнализКл!G17</f>
        <v>1</v>
      </c>
      <c r="H17" s="83">
        <f t="shared" si="5"/>
        <v>0.48700000000000004</v>
      </c>
      <c r="I17" s="79">
        <f t="shared" si="3"/>
        <v>0.48700000000000004</v>
      </c>
      <c r="J17" s="78" t="str">
        <f t="shared" si="4"/>
        <v>Данный элемент содержания усвоен на низком уровне. Требуется коррекция.</v>
      </c>
    </row>
    <row r="18" spans="1:10" ht="15.75" x14ac:dyDescent="0.25">
      <c r="B18" s="77">
        <f>АнализКл!B18</f>
        <v>8</v>
      </c>
      <c r="C18" s="86" t="str">
        <f>АнализКл!C18</f>
        <v xml:space="preserve">Уметь решать  уравнения и неравенства </v>
      </c>
      <c r="D18" s="82" t="str">
        <f>АнализКл!D18</f>
        <v xml:space="preserve">2.1.4; 1.2 </v>
      </c>
      <c r="E18" s="88" t="str">
        <f>АнализКл!E18</f>
        <v xml:space="preserve">2.1 </v>
      </c>
      <c r="F18" s="78" t="str">
        <f>АнализКл!F18</f>
        <v xml:space="preserve">П </v>
      </c>
      <c r="G18" s="66">
        <f>АнализКл!G18</f>
        <v>2</v>
      </c>
      <c r="H18" s="83">
        <f t="shared" si="5"/>
        <v>0.436</v>
      </c>
      <c r="I18" s="79">
        <f t="shared" si="3"/>
        <v>0.218</v>
      </c>
      <c r="J18" s="78" t="str">
        <f t="shared" si="4"/>
        <v>Данный элемент содержания усвоен на крайне низком уровне. Требуется серьёзная коррекция.</v>
      </c>
    </row>
    <row r="20" spans="1:10" ht="15.75" x14ac:dyDescent="0.25">
      <c r="A20" s="72" t="s">
        <v>79</v>
      </c>
      <c r="B20" s="72" t="s">
        <v>78</v>
      </c>
      <c r="C20" s="73" t="s">
        <v>68</v>
      </c>
    </row>
    <row r="21" spans="1:10" ht="15.75" x14ac:dyDescent="0.25">
      <c r="A21" s="74">
        <v>0</v>
      </c>
      <c r="B21" s="74">
        <f>A22-0.01</f>
        <v>0.28999999999999998</v>
      </c>
      <c r="C21" s="75" t="s">
        <v>69</v>
      </c>
    </row>
    <row r="22" spans="1:10" ht="15.75" x14ac:dyDescent="0.25">
      <c r="A22" s="74">
        <v>0.3</v>
      </c>
      <c r="B22" s="74">
        <f t="shared" ref="B22:B24" si="6">A23-0.01</f>
        <v>0.49</v>
      </c>
      <c r="C22" s="75" t="s">
        <v>70</v>
      </c>
    </row>
    <row r="23" spans="1:10" ht="15.75" x14ac:dyDescent="0.25">
      <c r="A23" s="74">
        <v>0.5</v>
      </c>
      <c r="B23" s="74">
        <f t="shared" si="6"/>
        <v>0.69</v>
      </c>
      <c r="C23" s="75" t="s">
        <v>88</v>
      </c>
    </row>
    <row r="24" spans="1:10" ht="15.75" x14ac:dyDescent="0.25">
      <c r="A24" s="74">
        <v>0.7</v>
      </c>
      <c r="B24" s="74">
        <f t="shared" si="6"/>
        <v>0.89</v>
      </c>
      <c r="C24" s="75" t="s">
        <v>71</v>
      </c>
    </row>
    <row r="25" spans="1:10" ht="15.75" x14ac:dyDescent="0.25">
      <c r="A25" s="74">
        <v>0.9</v>
      </c>
      <c r="B25" s="74">
        <v>1</v>
      </c>
      <c r="C25" s="75" t="s">
        <v>72</v>
      </c>
    </row>
  </sheetData>
  <sheetProtection password="CF7A" sheet="1" objects="1" scenarios="1" formatRows="0"/>
  <mergeCells count="1">
    <mergeCell ref="C1:K1"/>
  </mergeCells>
  <conditionalFormatting sqref="A21:C22 J11:J18">
    <cfRule type="expression" dxfId="0" priority="1786">
      <formula>$I11&lt;$A$23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2018-01-22T13:30:58Z</cp:lastPrinted>
  <dcterms:created xsi:type="dcterms:W3CDTF">2006-09-28T05:33:49Z</dcterms:created>
  <dcterms:modified xsi:type="dcterms:W3CDTF">2018-01-22T13:32:00Z</dcterms:modified>
</cp:coreProperties>
</file>